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fileSharing readOnlyRecommended="1"/>
  <workbookPr filterPrivacy="1" defaultThemeVersion="202300"/>
  <xr:revisionPtr revIDLastSave="0" documentId="13_ncr:1_{637C61D9-2E56-4C9C-BA18-EEE6E91FFAD2}" xr6:coauthVersionLast="47" xr6:coauthVersionMax="47" xr10:uidLastSave="{00000000-0000-0000-0000-000000000000}"/>
  <bookViews>
    <workbookView xWindow="48480" yWindow="-120" windowWidth="29040" windowHeight="17640" xr2:uid="{BAC393CE-5F0E-4DD0-8C5D-51367CD11D59}"/>
  </bookViews>
  <sheets>
    <sheet name="SoP" sheetId="1" r:id="rId1"/>
  </sheets>
  <definedNames>
    <definedName name="_xlnm.Print_Area" localSheetId="0">SoP!$A$1:$M$128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D58" i="1"/>
  <c r="D59" i="1"/>
  <c r="D60" i="1"/>
  <c r="D57" i="1"/>
  <c r="D46" i="1"/>
  <c r="D47" i="1"/>
  <c r="D48" i="1"/>
  <c r="D49" i="1"/>
  <c r="D50" i="1"/>
  <c r="D51" i="1"/>
  <c r="D52" i="1"/>
  <c r="D53" i="1"/>
  <c r="D45" i="1"/>
  <c r="D65" i="1"/>
  <c r="D66" i="1"/>
  <c r="D67" i="1"/>
  <c r="D68" i="1"/>
  <c r="D69" i="1"/>
  <c r="D70" i="1"/>
  <c r="D71" i="1"/>
  <c r="D64" i="1"/>
  <c r="J73" i="1"/>
  <c r="D108" i="1"/>
  <c r="J59" i="1"/>
  <c r="D94" i="1"/>
  <c r="J48" i="1"/>
  <c r="D83" i="1"/>
  <c r="B61" i="1"/>
  <c r="B54" i="1"/>
  <c r="B41" i="1"/>
  <c r="D40" i="1"/>
  <c r="D39" i="1"/>
  <c r="D38" i="1"/>
  <c r="D37" i="1"/>
  <c r="D36" i="1"/>
  <c r="D35" i="1"/>
  <c r="D34" i="1"/>
  <c r="D33" i="1"/>
  <c r="D32" i="1"/>
  <c r="D31" i="1"/>
  <c r="D27" i="1"/>
  <c r="D17" i="1"/>
  <c r="J36" i="1"/>
  <c r="D72" i="1" l="1"/>
  <c r="J76" i="1"/>
  <c r="D61" i="1"/>
  <c r="D54" i="1"/>
  <c r="D41" i="1"/>
  <c r="D111" i="1" l="1"/>
  <c r="D115" i="1" s="1"/>
  <c r="D116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<sst xmlns="http://schemas.openxmlformats.org/spreadsheetml/2006/main" count="124" uniqueCount="105">
  <si>
    <t>ASSETS</t>
  </si>
  <si>
    <t>$</t>
  </si>
  <si>
    <t>LIABILITIES</t>
  </si>
  <si>
    <t>Limit:</t>
  </si>
  <si>
    <t>Total Business Loans:</t>
  </si>
  <si>
    <t xml:space="preserve">Total Personal Loans </t>
  </si>
  <si>
    <t>MgL</t>
  </si>
  <si>
    <t>License #</t>
  </si>
  <si>
    <t>Water License</t>
  </si>
  <si>
    <t>Cattle:</t>
  </si>
  <si>
    <t xml:space="preserve">Number </t>
  </si>
  <si>
    <t>$/head</t>
  </si>
  <si>
    <t>Maiden heifer #</t>
  </si>
  <si>
    <t>Yearling heifers</t>
  </si>
  <si>
    <t>Weaner heifers</t>
  </si>
  <si>
    <t>Weaner steers</t>
  </si>
  <si>
    <t>Yearling steers</t>
  </si>
  <si>
    <t>Grown steers</t>
  </si>
  <si>
    <t>Bullocks</t>
  </si>
  <si>
    <t>Bulls (Sires)</t>
  </si>
  <si>
    <t>SUB TOTAL</t>
  </si>
  <si>
    <t xml:space="preserve">Sheep: </t>
  </si>
  <si>
    <t>Maiden ewes #</t>
  </si>
  <si>
    <t>Ewe hoggets #</t>
  </si>
  <si>
    <t>Ewe lambs #</t>
  </si>
  <si>
    <t>Male lambs #</t>
  </si>
  <si>
    <t>Male hoggets #</t>
  </si>
  <si>
    <t>Wethers #</t>
  </si>
  <si>
    <t>Rams (Sires)</t>
  </si>
  <si>
    <t>Rams (sale)</t>
  </si>
  <si>
    <t>Other Stock</t>
  </si>
  <si>
    <t>Number</t>
  </si>
  <si>
    <t>Commodities on hand</t>
  </si>
  <si>
    <t>Equipment Finance Provider</t>
  </si>
  <si>
    <t>General P&amp;E</t>
  </si>
  <si>
    <t xml:space="preserve">Receivables / trade debtors: </t>
  </si>
  <si>
    <t xml:space="preserve">Payables / trade creditors: </t>
  </si>
  <si>
    <t>What</t>
  </si>
  <si>
    <t>When</t>
  </si>
  <si>
    <t>Who</t>
  </si>
  <si>
    <t xml:space="preserve">Other Assets: </t>
  </si>
  <si>
    <t xml:space="preserve">OTHER Liabilties: </t>
  </si>
  <si>
    <t>Investment Property</t>
  </si>
  <si>
    <t>Shares</t>
  </si>
  <si>
    <t>Equity in another company</t>
  </si>
  <si>
    <t xml:space="preserve">TOTAL ASSETS: </t>
  </si>
  <si>
    <t>TOTAL LIABILITIES</t>
  </si>
  <si>
    <t>Loan type (e.g. term loan, overdraft, Business Credit Card)</t>
  </si>
  <si>
    <t>Registered Owner</t>
  </si>
  <si>
    <t>Business Loan Limit:</t>
  </si>
  <si>
    <t>Breeder cows #</t>
  </si>
  <si>
    <t>Breeder Ewes #</t>
  </si>
  <si>
    <t>Plant &amp; Equipment</t>
  </si>
  <si>
    <t>Farm Management Deposits</t>
  </si>
  <si>
    <t>Self managed super balance</t>
  </si>
  <si>
    <t xml:space="preserve">Other </t>
  </si>
  <si>
    <t>Address/Details</t>
  </si>
  <si>
    <t>Interest Rate</t>
  </si>
  <si>
    <t>Balance</t>
  </si>
  <si>
    <t>Loan Type</t>
  </si>
  <si>
    <t>due date</t>
  </si>
  <si>
    <t>balance</t>
  </si>
  <si>
    <t>limit</t>
  </si>
  <si>
    <t>Annual payment</t>
  </si>
  <si>
    <t># bales or tonnes</t>
  </si>
  <si>
    <t>Property name or address</t>
  </si>
  <si>
    <t>Other</t>
  </si>
  <si>
    <t>Description</t>
  </si>
  <si>
    <t>Term Loan</t>
  </si>
  <si>
    <t xml:space="preserve">Hectares </t>
  </si>
  <si>
    <t>Farm One</t>
  </si>
  <si>
    <t>Enterprise Pty Ltd</t>
  </si>
  <si>
    <t>John Citizen</t>
  </si>
  <si>
    <t>Farm Two</t>
  </si>
  <si>
    <t>Wheat - Kittyhawk</t>
  </si>
  <si>
    <t>Barley - Spartacus</t>
  </si>
  <si>
    <t>Wool bales</t>
  </si>
  <si>
    <t>Hay bales</t>
  </si>
  <si>
    <t>Expiry date</t>
  </si>
  <si>
    <t>John Deere</t>
  </si>
  <si>
    <t>tractor</t>
  </si>
  <si>
    <t>Item</t>
  </si>
  <si>
    <t>$ value per head</t>
  </si>
  <si>
    <t>$ Total market Value</t>
  </si>
  <si>
    <t>price per unit</t>
  </si>
  <si>
    <t>Tractor</t>
  </si>
  <si>
    <t>2022 John Deere</t>
  </si>
  <si>
    <t>ANZ mastercard</t>
  </si>
  <si>
    <t>ANZ home loan</t>
  </si>
  <si>
    <t>credit card</t>
  </si>
  <si>
    <t>home loan</t>
  </si>
  <si>
    <t>eg. NAB Market loan</t>
  </si>
  <si>
    <t xml:space="preserve">ie. Elders </t>
  </si>
  <si>
    <t>ie. Fertiliser</t>
  </si>
  <si>
    <t>Total property Value:</t>
  </si>
  <si>
    <t>Consumer / Personal Loan Facilities Held (e.g. Home loan, personal Credit cards)</t>
  </si>
  <si>
    <t>Fertiliser</t>
  </si>
  <si>
    <t>Elders</t>
  </si>
  <si>
    <t>Horses</t>
  </si>
  <si>
    <t>WAL 12345</t>
  </si>
  <si>
    <t>5 John St, Brisbane</t>
  </si>
  <si>
    <t>BHP shares</t>
  </si>
  <si>
    <t>% NET EQUITY :</t>
  </si>
  <si>
    <t xml:space="preserve">$ NET ASSETS : </t>
  </si>
  <si>
    <t>Business Loan Facilities provider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</si>
</sst>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26"/>
      <color theme="1"/>
      <name val="Arial"/>
      <family val="2"/>
    </font>
    <font>
      <b/>
      <sz val="26"/>
      <color theme="1"/>
      <name val="Arial"/>
      <family val="2"/>
    </font>
    <font>
      <b/>
      <sz val="26"/>
      <color theme="5" tint="-0.24997711111789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b/>
      <i/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164" fontId="8" fillId="0" borderId="2" xfId="1" applyNumberFormat="1" applyFont="1" applyFill="1" applyBorder="1" applyProtection="1"/>
    <xf numFmtId="164" fontId="8" fillId="0" borderId="2" xfId="1" applyNumberFormat="1" applyFont="1" applyBorder="1" applyProtection="1"/>
    <xf numFmtId="164" fontId="9" fillId="0" borderId="0" xfId="1" applyNumberFormat="1" applyFont="1" applyFill="1" applyBorder="1" applyAlignment="1" applyProtection="1">
      <alignment horizontal="center"/>
      <protection locked="0"/>
    </xf>
    <xf numFmtId="164" fontId="5" fillId="0" borderId="0" xfId="1" applyNumberFormat="1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164" fontId="5" fillId="2" borderId="9" xfId="1" applyNumberFormat="1" applyFont="1" applyFill="1" applyBorder="1" applyProtection="1"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164" fontId="5" fillId="2" borderId="7" xfId="1" applyNumberFormat="1" applyFont="1" applyFill="1" applyBorder="1" applyProtection="1">
      <protection locked="0"/>
    </xf>
    <xf numFmtId="0" fontId="5" fillId="2" borderId="6" xfId="0" applyFont="1" applyFill="1" applyBorder="1" applyAlignment="1" applyProtection="1">
      <alignment horizontal="left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5" xfId="0" applyFont="1" applyFill="1" applyBorder="1" applyProtection="1"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164" fontId="5" fillId="2" borderId="7" xfId="1" applyNumberFormat="1" applyFont="1" applyFill="1" applyBorder="1" applyProtection="1"/>
    <xf numFmtId="164" fontId="5" fillId="2" borderId="13" xfId="1" applyNumberFormat="1" applyFont="1" applyFill="1" applyBorder="1" applyProtection="1">
      <protection locked="0"/>
    </xf>
    <xf numFmtId="164" fontId="5" fillId="2" borderId="0" xfId="1" applyNumberFormat="1" applyFont="1" applyFill="1" applyBorder="1" applyProtection="1">
      <protection locked="0"/>
    </xf>
    <xf numFmtId="164" fontId="5" fillId="2" borderId="5" xfId="1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164" fontId="5" fillId="2" borderId="16" xfId="1" applyNumberFormat="1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44" fontId="5" fillId="2" borderId="0" xfId="1" applyFont="1" applyFill="1" applyAlignment="1" applyProtection="1">
      <alignment horizontal="center"/>
      <protection locked="0"/>
    </xf>
    <xf numFmtId="44" fontId="5" fillId="2" borderId="5" xfId="1" applyFont="1" applyFill="1" applyBorder="1" applyAlignment="1" applyProtection="1">
      <alignment horizontal="center"/>
      <protection locked="0"/>
    </xf>
    <xf numFmtId="44" fontId="5" fillId="2" borderId="9" xfId="1" applyFont="1" applyFill="1" applyBorder="1" applyAlignment="1" applyProtection="1">
      <alignment horizontal="center"/>
      <protection locked="0"/>
    </xf>
    <xf numFmtId="44" fontId="5" fillId="2" borderId="7" xfId="1" applyFont="1" applyFill="1" applyBorder="1" applyAlignment="1" applyProtection="1">
      <alignment horizontal="center"/>
      <protection locked="0"/>
    </xf>
    <xf numFmtId="44" fontId="5" fillId="2" borderId="10" xfId="1" applyFont="1" applyFill="1" applyBorder="1" applyAlignment="1" applyProtection="1">
      <alignment horizontal="center"/>
      <protection locked="0"/>
    </xf>
    <xf numFmtId="164" fontId="5" fillId="2" borderId="10" xfId="1" applyNumberFormat="1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164" fontId="8" fillId="0" borderId="21" xfId="1" applyNumberFormat="1" applyFont="1" applyBorder="1" applyProtection="1"/>
    <xf numFmtId="0" fontId="5" fillId="2" borderId="7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14" fontId="5" fillId="2" borderId="7" xfId="0" applyNumberFormat="1" applyFont="1" applyFill="1" applyBorder="1" applyProtection="1">
      <protection locked="0"/>
    </xf>
    <xf numFmtId="17" fontId="5" fillId="2" borderId="7" xfId="0" applyNumberFormat="1" applyFont="1" applyFill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5" xfId="0" applyFont="1" applyBorder="1" applyProtection="1">
      <protection locked="0"/>
    </xf>
    <xf numFmtId="0" fontId="8" fillId="0" borderId="14" xfId="0" applyFont="1" applyBorder="1" applyAlignment="1" applyProtection="1">
      <alignment horizontal="right"/>
      <protection locked="0"/>
    </xf>
    <xf numFmtId="164" fontId="5" fillId="0" borderId="14" xfId="1" applyNumberFormat="1" applyFont="1" applyFill="1" applyBorder="1" applyAlignment="1" applyProtection="1">
      <alignment horizontal="center"/>
      <protection locked="0"/>
    </xf>
    <xf numFmtId="164" fontId="12" fillId="3" borderId="2" xfId="1" applyNumberFormat="1" applyFont="1" applyFill="1" applyBorder="1" applyProtection="1"/>
    <xf numFmtId="9" fontId="12" fillId="5" borderId="20" xfId="2" applyFont="1" applyFill="1" applyBorder="1" applyProtection="1"/>
    <xf numFmtId="0" fontId="5" fillId="0" borderId="12" xfId="0" applyFont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Protection="1">
      <protection locked="0"/>
    </xf>
    <xf numFmtId="0" fontId="5" fillId="5" borderId="1" xfId="0" applyFont="1" applyFill="1" applyBorder="1" applyProtection="1">
      <protection locked="0"/>
    </xf>
    <xf numFmtId="0" fontId="5" fillId="5" borderId="0" xfId="0" applyFont="1" applyFill="1" applyProtection="1">
      <protection locked="0"/>
    </xf>
    <xf numFmtId="0" fontId="2" fillId="0" borderId="5" xfId="0" applyFont="1" applyBorder="1" applyProtection="1"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 wrapText="1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164" fontId="5" fillId="5" borderId="0" xfId="1" applyNumberFormat="1" applyFont="1" applyFill="1" applyBorder="1" applyProtection="1">
      <protection locked="0"/>
    </xf>
    <xf numFmtId="9" fontId="5" fillId="2" borderId="8" xfId="2" applyFont="1" applyFill="1" applyBorder="1" applyProtection="1">
      <protection locked="0"/>
    </xf>
    <xf numFmtId="44" fontId="5" fillId="2" borderId="9" xfId="1" applyFont="1" applyFill="1" applyBorder="1" applyProtection="1">
      <protection locked="0"/>
    </xf>
    <xf numFmtId="9" fontId="5" fillId="2" borderId="3" xfId="2" applyFont="1" applyFill="1" applyBorder="1" applyProtection="1">
      <protection locked="0"/>
    </xf>
    <xf numFmtId="44" fontId="5" fillId="2" borderId="7" xfId="1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5" fillId="0" borderId="3" xfId="0" applyFont="1" applyBorder="1" applyProtection="1">
      <protection locked="0"/>
    </xf>
    <xf numFmtId="9" fontId="5" fillId="2" borderId="6" xfId="2" applyFont="1" applyFill="1" applyBorder="1" applyProtection="1">
      <protection locked="0"/>
    </xf>
    <xf numFmtId="44" fontId="5" fillId="2" borderId="10" xfId="1" applyFont="1" applyFill="1" applyBorder="1" applyProtection="1">
      <protection locked="0"/>
    </xf>
    <xf numFmtId="0" fontId="5" fillId="0" borderId="6" xfId="0" applyFont="1" applyBorder="1" applyProtection="1">
      <protection locked="0"/>
    </xf>
    <xf numFmtId="14" fontId="5" fillId="0" borderId="14" xfId="0" applyNumberFormat="1" applyFont="1" applyBorder="1" applyProtection="1">
      <protection locked="0"/>
    </xf>
    <xf numFmtId="10" fontId="5" fillId="0" borderId="15" xfId="0" applyNumberFormat="1" applyFont="1" applyBorder="1" applyProtection="1">
      <protection locked="0"/>
    </xf>
    <xf numFmtId="164" fontId="8" fillId="0" borderId="0" xfId="1" applyNumberFormat="1" applyFont="1" applyFill="1" applyBorder="1" applyProtection="1">
      <protection locked="0"/>
    </xf>
    <xf numFmtId="0" fontId="8" fillId="0" borderId="15" xfId="0" applyFont="1" applyBorder="1" applyAlignment="1" applyProtection="1">
      <alignment horizontal="right"/>
      <protection locked="0"/>
    </xf>
    <xf numFmtId="0" fontId="8" fillId="0" borderId="14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164" fontId="5" fillId="0" borderId="0" xfId="1" applyNumberFormat="1" applyFont="1" applyBorder="1" applyProtection="1"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/>
      <protection locked="0"/>
    </xf>
    <xf numFmtId="164" fontId="5" fillId="2" borderId="8" xfId="1" applyNumberFormat="1" applyFont="1" applyFill="1" applyBorder="1" applyProtection="1">
      <protection locked="0"/>
    </xf>
    <xf numFmtId="0" fontId="6" fillId="0" borderId="14" xfId="0" applyFont="1" applyBorder="1" applyProtection="1">
      <protection locked="0"/>
    </xf>
    <xf numFmtId="164" fontId="5" fillId="2" borderId="3" xfId="1" applyNumberFormat="1" applyFont="1" applyFill="1" applyBorder="1" applyProtection="1">
      <protection locked="0"/>
    </xf>
    <xf numFmtId="0" fontId="5" fillId="0" borderId="9" xfId="0" applyFont="1" applyBorder="1" applyAlignment="1" applyProtection="1">
      <alignment horizontal="right"/>
      <protection locked="0"/>
    </xf>
    <xf numFmtId="0" fontId="5" fillId="0" borderId="7" xfId="0" applyFont="1" applyBorder="1" applyAlignment="1" applyProtection="1">
      <alignment horizontal="right"/>
      <protection locked="0"/>
    </xf>
    <xf numFmtId="14" fontId="5" fillId="2" borderId="6" xfId="0" applyNumberFormat="1" applyFont="1" applyFill="1" applyBorder="1" applyProtection="1">
      <protection locked="0"/>
    </xf>
    <xf numFmtId="164" fontId="5" fillId="2" borderId="6" xfId="1" applyNumberFormat="1" applyFont="1" applyFill="1" applyBorder="1" applyProtection="1">
      <protection locked="0"/>
    </xf>
    <xf numFmtId="0" fontId="5" fillId="0" borderId="10" xfId="0" applyFont="1" applyBorder="1" applyAlignment="1" applyProtection="1">
      <alignment horizontal="right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8" fillId="0" borderId="17" xfId="0" applyFont="1" applyBorder="1" applyProtection="1">
      <protection locked="0"/>
    </xf>
    <xf numFmtId="164" fontId="8" fillId="0" borderId="0" xfId="0" applyNumberFormat="1" applyFont="1" applyProtection="1">
      <protection locked="0"/>
    </xf>
    <xf numFmtId="0" fontId="5" fillId="0" borderId="17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8" fillId="0" borderId="10" xfId="0" applyFont="1" applyBorder="1" applyAlignment="1" applyProtection="1">
      <alignment horizontal="right"/>
      <protection locked="0"/>
    </xf>
    <xf numFmtId="0" fontId="12" fillId="3" borderId="15" xfId="0" applyFont="1" applyFill="1" applyBorder="1" applyProtection="1">
      <protection locked="0"/>
    </xf>
    <xf numFmtId="0" fontId="12" fillId="3" borderId="17" xfId="0" applyFont="1" applyFill="1" applyBorder="1" applyProtection="1">
      <protection locked="0"/>
    </xf>
    <xf numFmtId="164" fontId="12" fillId="0" borderId="0" xfId="1" applyNumberFormat="1" applyFont="1" applyFill="1" applyBorder="1" applyProtection="1">
      <protection locked="0"/>
    </xf>
    <xf numFmtId="164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164" fontId="5" fillId="0" borderId="0" xfId="0" applyNumberFormat="1" applyFont="1" applyProtection="1">
      <protection locked="0"/>
    </xf>
    <xf numFmtId="9" fontId="5" fillId="0" borderId="0" xfId="2" applyFont="1" applyFill="1" applyBorder="1" applyProtection="1">
      <protection locked="0"/>
    </xf>
    <xf numFmtId="0" fontId="12" fillId="4" borderId="15" xfId="0" applyFont="1" applyFill="1" applyBorder="1" applyProtection="1">
      <protection locked="0"/>
    </xf>
    <xf numFmtId="0" fontId="11" fillId="4" borderId="17" xfId="0" applyFont="1" applyFill="1" applyBorder="1" applyProtection="1">
      <protection locked="0"/>
    </xf>
    <xf numFmtId="0" fontId="12" fillId="0" borderId="1" xfId="0" applyFont="1" applyBorder="1" applyProtection="1">
      <protection locked="0"/>
    </xf>
    <xf numFmtId="0" fontId="11" fillId="0" borderId="0" xfId="0" applyFont="1" applyProtection="1">
      <protection locked="0"/>
    </xf>
    <xf numFmtId="164" fontId="12" fillId="0" borderId="0" xfId="0" applyNumberFormat="1" applyFont="1" applyProtection="1">
      <protection locked="0"/>
    </xf>
    <xf numFmtId="0" fontId="11" fillId="0" borderId="1" xfId="0" applyFont="1" applyBorder="1" applyProtection="1">
      <protection locked="0"/>
    </xf>
    <xf numFmtId="0" fontId="12" fillId="5" borderId="8" xfId="0" applyFont="1" applyFill="1" applyBorder="1" applyProtection="1">
      <protection locked="0"/>
    </xf>
    <xf numFmtId="0" fontId="11" fillId="5" borderId="16" xfId="0" applyFont="1" applyFill="1" applyBorder="1" applyProtection="1">
      <protection locked="0"/>
    </xf>
    <xf numFmtId="0" fontId="12" fillId="5" borderId="6" xfId="0" applyFont="1" applyFill="1" applyBorder="1" applyProtection="1">
      <protection locked="0"/>
    </xf>
    <xf numFmtId="0" fontId="11" fillId="5" borderId="5" xfId="0" applyFont="1" applyFill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164" fontId="5" fillId="5" borderId="12" xfId="0" applyNumberFormat="1" applyFont="1" applyFill="1" applyBorder="1" applyProtection="1">
      <protection locked="0"/>
    </xf>
    <xf numFmtId="164" fontId="8" fillId="0" borderId="2" xfId="0" applyNumberFormat="1" applyFont="1" applyBorder="1" applyProtection="1"/>
    <xf numFmtId="0" fontId="8" fillId="0" borderId="14" xfId="0" applyFont="1" applyBorder="1" applyAlignment="1" applyProtection="1">
      <alignment horizontal="center"/>
    </xf>
    <xf numFmtId="164" fontId="12" fillId="4" borderId="2" xfId="0" applyNumberFormat="1" applyFont="1" applyFill="1" applyBorder="1" applyProtection="1"/>
    <xf numFmtId="164" fontId="12" fillId="5" borderId="19" xfId="0" applyNumberFormat="1" applyFont="1" applyFill="1" applyBorder="1" applyProtection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4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5E3F-29D6-4D3D-8787-72C2B94A8A8B}">
  <dimension ref="A1:K121"/>
  <sheetViews>
    <sheetView tabSelected="1" zoomScale="110" zoomScaleNormal="110" workbookViewId="0">
      <selection activeCell="D17" sqref="D17 J26 D27 J36 B41 D31:D41 J48 B54 D45:D54 J59 B61 D57:D61 D64:D72 J73 J76 D83 D94 D108 D111 D115:D116"/>
    </sheetView>
  </sheetViews>
  <sheetFormatPr defaultColWidth="9" defaultRowHeight="12.75" x14ac:dyDescent="0.35"/>
  <cols>
    <col min="1" max="1" width="25.3984375" style="50" customWidth="1"/>
    <col min="2" max="2" width="13.59765625" style="50" customWidth="1"/>
    <col min="3" max="3" width="31.265625" style="50" customWidth="1"/>
    <col min="4" max="4" width="27" style="50" customWidth="1"/>
    <col min="5" max="5" width="3.265625" style="50" customWidth="1"/>
    <col min="6" max="6" width="34.59765625" style="50" customWidth="1"/>
    <col min="7" max="7" width="24.86328125" style="50" customWidth="1"/>
    <col min="8" max="8" width="15" style="50" customWidth="1"/>
    <col min="9" max="9" width="15.59765625" style="50" bestFit="1" customWidth="1"/>
    <col min="10" max="10" width="30" style="50" customWidth="1"/>
    <col min="11" max="11" width="3.3984375" style="50" customWidth="1"/>
    <col min="12" max="12" width="9" style="50"/>
    <col min="13" max="13" width="15" style="50" customWidth="1"/>
    <col min="14" max="16384" width="9" style="50"/>
  </cols>
  <sheetData>
    <row r="1" spans="1:11" ht="83.65" customHeight="1" thickBot="1" x14ac:dyDescent="0.4">
      <c r="A1" s="48" t="e" vm="1">
        <v>#VALUE!</v>
      </c>
      <c r="B1" s="48"/>
      <c r="C1" s="48"/>
      <c r="D1" s="48"/>
      <c r="E1" s="48"/>
      <c r="F1" s="48"/>
      <c r="G1" s="48"/>
      <c r="H1" s="48"/>
      <c r="I1" s="48"/>
      <c r="J1" s="48"/>
      <c r="K1" s="49"/>
    </row>
    <row r="2" spans="1:11" x14ac:dyDescent="0.35">
      <c r="A2" s="51"/>
      <c r="B2" s="52"/>
      <c r="C2" s="52"/>
      <c r="D2" s="52"/>
      <c r="E2" s="52"/>
      <c r="F2" s="52"/>
      <c r="G2" s="52"/>
      <c r="H2" s="52"/>
      <c r="I2" s="52"/>
      <c r="J2" s="52"/>
    </row>
    <row r="3" spans="1:11" ht="32.25" x14ac:dyDescent="0.85">
      <c r="A3" s="53"/>
      <c r="B3" s="53"/>
      <c r="C3" s="54" t="s">
        <v>0</v>
      </c>
      <c r="D3" s="54" t="s">
        <v>1</v>
      </c>
      <c r="E3" s="55"/>
      <c r="F3" s="56"/>
      <c r="G3" s="54" t="s">
        <v>2</v>
      </c>
      <c r="H3" s="54"/>
      <c r="I3" s="53"/>
      <c r="J3" s="54" t="s">
        <v>1</v>
      </c>
      <c r="K3" s="57"/>
    </row>
    <row r="4" spans="1:11" x14ac:dyDescent="0.35">
      <c r="A4" s="51"/>
      <c r="B4" s="52"/>
      <c r="C4" s="52"/>
      <c r="D4" s="52"/>
      <c r="E4" s="52"/>
      <c r="F4" s="52"/>
      <c r="G4" s="52"/>
      <c r="H4" s="52"/>
      <c r="I4" s="52"/>
      <c r="J4" s="52"/>
    </row>
    <row r="5" spans="1:11" ht="38.65" x14ac:dyDescent="0.4">
      <c r="A5" s="58" t="s">
        <v>65</v>
      </c>
      <c r="B5" s="59" t="s">
        <v>69</v>
      </c>
      <c r="C5" s="59" t="s">
        <v>48</v>
      </c>
      <c r="D5" s="60" t="s">
        <v>83</v>
      </c>
      <c r="E5" s="52"/>
      <c r="F5" s="58" t="s">
        <v>104</v>
      </c>
      <c r="G5" s="61" t="s">
        <v>47</v>
      </c>
      <c r="H5" s="59" t="s">
        <v>57</v>
      </c>
      <c r="I5" s="59" t="s">
        <v>58</v>
      </c>
      <c r="J5" s="59" t="s">
        <v>49</v>
      </c>
      <c r="K5" s="62"/>
    </row>
    <row r="6" spans="1:11" x14ac:dyDescent="0.35">
      <c r="A6" s="5"/>
      <c r="B6" s="6"/>
      <c r="C6" s="6"/>
      <c r="D6" s="7">
        <v>0</v>
      </c>
      <c r="E6" s="63"/>
      <c r="F6" s="39"/>
      <c r="G6" s="23"/>
      <c r="H6" s="64"/>
      <c r="I6" s="65"/>
      <c r="J6" s="10">
        <v>0</v>
      </c>
      <c r="K6" s="4"/>
    </row>
    <row r="7" spans="1:11" x14ac:dyDescent="0.35">
      <c r="A7" s="8"/>
      <c r="B7" s="9"/>
      <c r="C7" s="9"/>
      <c r="D7" s="10">
        <v>0</v>
      </c>
      <c r="E7" s="63"/>
      <c r="F7" s="38"/>
      <c r="G7" s="26"/>
      <c r="H7" s="66"/>
      <c r="I7" s="67"/>
      <c r="J7" s="10">
        <v>0</v>
      </c>
      <c r="K7" s="4"/>
    </row>
    <row r="8" spans="1:11" x14ac:dyDescent="0.35">
      <c r="A8" s="8"/>
      <c r="B8" s="9"/>
      <c r="C8" s="9"/>
      <c r="D8" s="10">
        <v>0</v>
      </c>
      <c r="E8" s="63"/>
      <c r="F8" s="38"/>
      <c r="G8" s="26"/>
      <c r="H8" s="66"/>
      <c r="I8" s="67"/>
      <c r="J8" s="10">
        <v>0</v>
      </c>
      <c r="K8" s="4"/>
    </row>
    <row r="9" spans="1:11" x14ac:dyDescent="0.35">
      <c r="A9" s="8"/>
      <c r="B9" s="9"/>
      <c r="C9" s="9"/>
      <c r="D9" s="10">
        <v>0</v>
      </c>
      <c r="E9" s="63"/>
      <c r="F9" s="38"/>
      <c r="G9" s="26"/>
      <c r="H9" s="66"/>
      <c r="I9" s="67"/>
      <c r="J9" s="10">
        <v>0</v>
      </c>
      <c r="K9" s="4"/>
    </row>
    <row r="10" spans="1:11" x14ac:dyDescent="0.35">
      <c r="A10" s="8"/>
      <c r="B10" s="9"/>
      <c r="C10" s="9"/>
      <c r="D10" s="10">
        <v>0</v>
      </c>
      <c r="E10" s="63"/>
      <c r="F10" s="38"/>
      <c r="G10" s="26"/>
      <c r="H10" s="66"/>
      <c r="I10" s="67"/>
      <c r="J10" s="10">
        <v>0</v>
      </c>
      <c r="K10" s="4"/>
    </row>
    <row r="11" spans="1:11" x14ac:dyDescent="0.35">
      <c r="A11" s="8" t="s">
        <v>70</v>
      </c>
      <c r="B11" s="9">
        <v>200</v>
      </c>
      <c r="C11" s="9" t="s">
        <v>71</v>
      </c>
      <c r="D11" s="10">
        <v>1500000</v>
      </c>
      <c r="E11" s="63"/>
      <c r="F11" s="38"/>
      <c r="G11" s="26"/>
      <c r="H11" s="66"/>
      <c r="I11" s="67"/>
      <c r="J11" s="10">
        <v>0</v>
      </c>
      <c r="K11" s="4"/>
    </row>
    <row r="12" spans="1:11" x14ac:dyDescent="0.35">
      <c r="A12" s="8"/>
      <c r="B12" s="9"/>
      <c r="C12" s="9"/>
      <c r="D12" s="10">
        <v>0</v>
      </c>
      <c r="E12" s="63"/>
      <c r="F12" s="38" t="s">
        <v>91</v>
      </c>
      <c r="G12" s="26" t="s">
        <v>68</v>
      </c>
      <c r="H12" s="66">
        <v>0.05</v>
      </c>
      <c r="I12" s="67">
        <v>500000</v>
      </c>
      <c r="J12" s="10">
        <v>1000000</v>
      </c>
      <c r="K12" s="4"/>
    </row>
    <row r="13" spans="1:11" x14ac:dyDescent="0.35">
      <c r="A13" s="8" t="s">
        <v>73</v>
      </c>
      <c r="B13" s="9">
        <v>150</v>
      </c>
      <c r="C13" s="9" t="s">
        <v>72</v>
      </c>
      <c r="D13" s="10">
        <v>700000</v>
      </c>
      <c r="E13" s="63"/>
      <c r="F13" s="38"/>
      <c r="G13" s="26"/>
      <c r="H13" s="66"/>
      <c r="I13" s="67"/>
      <c r="J13" s="10">
        <v>0</v>
      </c>
      <c r="K13" s="4"/>
    </row>
    <row r="14" spans="1:11" x14ac:dyDescent="0.35">
      <c r="A14" s="8"/>
      <c r="B14" s="9"/>
      <c r="C14" s="9"/>
      <c r="D14" s="10">
        <v>0</v>
      </c>
      <c r="E14" s="63"/>
      <c r="F14" s="38"/>
      <c r="G14" s="26"/>
      <c r="H14" s="66"/>
      <c r="I14" s="67"/>
      <c r="J14" s="10">
        <v>0</v>
      </c>
      <c r="K14" s="4"/>
    </row>
    <row r="15" spans="1:11" x14ac:dyDescent="0.35">
      <c r="A15" s="8"/>
      <c r="B15" s="9"/>
      <c r="C15" s="9"/>
      <c r="D15" s="10">
        <v>0</v>
      </c>
      <c r="E15" s="63"/>
      <c r="F15" s="38"/>
      <c r="G15" s="26"/>
      <c r="H15" s="66"/>
      <c r="I15" s="67"/>
      <c r="J15" s="10">
        <v>0</v>
      </c>
      <c r="K15" s="4"/>
    </row>
    <row r="16" spans="1:11" ht="13.15" thickBot="1" x14ac:dyDescent="0.4">
      <c r="A16" s="11"/>
      <c r="B16" s="12"/>
      <c r="C16" s="12"/>
      <c r="D16" s="10">
        <v>0</v>
      </c>
      <c r="E16" s="63"/>
      <c r="F16" s="38"/>
      <c r="G16" s="26"/>
      <c r="H16" s="66"/>
      <c r="I16" s="67"/>
      <c r="J16" s="10">
        <v>0</v>
      </c>
      <c r="K16" s="4"/>
    </row>
    <row r="17" spans="1:11" ht="13.15" thickBot="1" x14ac:dyDescent="0.4">
      <c r="A17" s="44" t="s">
        <v>94</v>
      </c>
      <c r="B17" s="42"/>
      <c r="C17" s="43"/>
      <c r="D17" s="1">
        <f>SUM(D6:D16)</f>
        <v>2200000</v>
      </c>
      <c r="E17" s="63"/>
      <c r="F17" s="38"/>
      <c r="G17" s="26"/>
      <c r="H17" s="66"/>
      <c r="I17" s="67"/>
      <c r="J17" s="10">
        <v>0</v>
      </c>
      <c r="K17" s="4"/>
    </row>
    <row r="18" spans="1:11" x14ac:dyDescent="0.35">
      <c r="A18" s="68"/>
      <c r="E18" s="63"/>
      <c r="F18" s="38"/>
      <c r="G18" s="26"/>
      <c r="H18" s="66"/>
      <c r="I18" s="67"/>
      <c r="J18" s="10">
        <v>0</v>
      </c>
      <c r="K18" s="4"/>
    </row>
    <row r="19" spans="1:11" x14ac:dyDescent="0.35">
      <c r="A19" s="68"/>
      <c r="E19" s="63"/>
      <c r="F19" s="38"/>
      <c r="G19" s="26"/>
      <c r="H19" s="66"/>
      <c r="I19" s="67"/>
      <c r="J19" s="10">
        <v>0</v>
      </c>
      <c r="K19" s="4"/>
    </row>
    <row r="20" spans="1:11" x14ac:dyDescent="0.35">
      <c r="A20" s="68"/>
      <c r="E20" s="63"/>
      <c r="F20" s="38"/>
      <c r="G20" s="26"/>
      <c r="H20" s="66"/>
      <c r="I20" s="67"/>
      <c r="J20" s="10">
        <v>0</v>
      </c>
      <c r="K20" s="4"/>
    </row>
    <row r="21" spans="1:11" x14ac:dyDescent="0.35">
      <c r="A21" s="68"/>
      <c r="E21" s="63"/>
      <c r="F21" s="38"/>
      <c r="G21" s="26"/>
      <c r="H21" s="66"/>
      <c r="I21" s="67"/>
      <c r="J21" s="10">
        <v>0</v>
      </c>
      <c r="K21" s="4"/>
    </row>
    <row r="22" spans="1:11" ht="13.15" x14ac:dyDescent="0.4">
      <c r="A22" s="69" t="s">
        <v>8</v>
      </c>
      <c r="B22" s="59" t="s">
        <v>6</v>
      </c>
      <c r="C22" s="59" t="s">
        <v>7</v>
      </c>
      <c r="D22" s="42"/>
      <c r="E22" s="63"/>
      <c r="F22" s="38"/>
      <c r="G22" s="26"/>
      <c r="H22" s="66"/>
      <c r="I22" s="67"/>
      <c r="J22" s="10">
        <v>0</v>
      </c>
      <c r="K22" s="4"/>
    </row>
    <row r="23" spans="1:11" ht="13.15" x14ac:dyDescent="0.4">
      <c r="A23" s="70"/>
      <c r="B23" s="9"/>
      <c r="C23" s="9"/>
      <c r="D23" s="10">
        <v>0</v>
      </c>
      <c r="E23" s="63"/>
      <c r="F23" s="38"/>
      <c r="G23" s="26"/>
      <c r="H23" s="66"/>
      <c r="I23" s="67"/>
      <c r="J23" s="10">
        <v>0</v>
      </c>
      <c r="K23" s="4"/>
    </row>
    <row r="24" spans="1:11" ht="13.15" x14ac:dyDescent="0.4">
      <c r="A24" s="71"/>
      <c r="B24" s="9">
        <v>45</v>
      </c>
      <c r="C24" s="9" t="s">
        <v>99</v>
      </c>
      <c r="D24" s="10">
        <v>180000</v>
      </c>
      <c r="E24" s="63"/>
      <c r="F24" s="38"/>
      <c r="G24" s="26"/>
      <c r="H24" s="66"/>
      <c r="I24" s="67"/>
      <c r="J24" s="10">
        <v>0</v>
      </c>
      <c r="K24" s="4"/>
    </row>
    <row r="25" spans="1:11" ht="13.15" thickBot="1" x14ac:dyDescent="0.4">
      <c r="A25" s="72"/>
      <c r="B25" s="9"/>
      <c r="C25" s="9"/>
      <c r="D25" s="10">
        <v>0</v>
      </c>
      <c r="E25" s="63"/>
      <c r="F25" s="36"/>
      <c r="G25" s="27"/>
      <c r="H25" s="73"/>
      <c r="I25" s="74"/>
      <c r="J25" s="10">
        <v>0</v>
      </c>
      <c r="K25" s="4"/>
    </row>
    <row r="26" spans="1:11" ht="13.15" thickBot="1" x14ac:dyDescent="0.4">
      <c r="A26" s="75"/>
      <c r="B26" s="36"/>
      <c r="C26" s="12"/>
      <c r="D26" s="10">
        <v>0</v>
      </c>
      <c r="E26" s="63"/>
      <c r="F26" s="44" t="s">
        <v>4</v>
      </c>
      <c r="G26" s="42"/>
      <c r="H26" s="76"/>
      <c r="I26" s="77"/>
      <c r="J26" s="1">
        <f>SUM(J6:J25)</f>
        <v>1000000</v>
      </c>
      <c r="K26" s="78"/>
    </row>
    <row r="27" spans="1:11" ht="13.15" thickBot="1" x14ac:dyDescent="0.4">
      <c r="A27" s="79" t="s">
        <v>20</v>
      </c>
      <c r="B27" s="80"/>
      <c r="C27" s="81"/>
      <c r="D27" s="126">
        <f>SUM(D23:D26)</f>
        <v>180000</v>
      </c>
      <c r="E27" s="63"/>
      <c r="F27" s="82"/>
      <c r="J27" s="83"/>
      <c r="K27" s="4"/>
    </row>
    <row r="28" spans="1:11" ht="39.4" x14ac:dyDescent="0.65">
      <c r="A28" s="68"/>
      <c r="E28" s="63"/>
      <c r="F28" s="84" t="s">
        <v>95</v>
      </c>
      <c r="G28" s="85" t="s">
        <v>59</v>
      </c>
      <c r="H28" s="59" t="s">
        <v>57</v>
      </c>
      <c r="I28" s="59" t="s">
        <v>58</v>
      </c>
      <c r="J28" s="45" t="s">
        <v>3</v>
      </c>
      <c r="K28" s="3"/>
    </row>
    <row r="29" spans="1:11" x14ac:dyDescent="0.35">
      <c r="A29" s="68"/>
      <c r="E29" s="63"/>
      <c r="F29" s="39"/>
      <c r="G29" s="23"/>
      <c r="H29" s="64"/>
      <c r="I29" s="86"/>
      <c r="J29" s="7">
        <v>0</v>
      </c>
      <c r="K29" s="4"/>
    </row>
    <row r="30" spans="1:11" ht="13.15" x14ac:dyDescent="0.4">
      <c r="A30" s="87" t="s">
        <v>9</v>
      </c>
      <c r="B30" s="59" t="s">
        <v>10</v>
      </c>
      <c r="C30" s="59" t="s">
        <v>82</v>
      </c>
      <c r="D30" s="42"/>
      <c r="E30" s="63"/>
      <c r="F30" s="38"/>
      <c r="G30" s="26"/>
      <c r="H30" s="66"/>
      <c r="I30" s="88"/>
      <c r="J30" s="10">
        <v>0</v>
      </c>
      <c r="K30" s="4"/>
    </row>
    <row r="31" spans="1:11" x14ac:dyDescent="0.35">
      <c r="A31" s="89" t="s">
        <v>50</v>
      </c>
      <c r="B31" s="13"/>
      <c r="C31" s="7">
        <v>0</v>
      </c>
      <c r="D31" s="17">
        <f t="shared" ref="D31:D40" si="0">SUM(B31*C31)</f>
        <v>0</v>
      </c>
      <c r="E31" s="63"/>
      <c r="F31" s="38"/>
      <c r="G31" s="26"/>
      <c r="H31" s="66"/>
      <c r="I31" s="88"/>
      <c r="J31" s="10">
        <v>0</v>
      </c>
      <c r="K31" s="4"/>
    </row>
    <row r="32" spans="1:11" x14ac:dyDescent="0.35">
      <c r="A32" s="90" t="s">
        <v>12</v>
      </c>
      <c r="B32" s="13"/>
      <c r="C32" s="10">
        <v>0</v>
      </c>
      <c r="D32" s="17">
        <f t="shared" si="0"/>
        <v>0</v>
      </c>
      <c r="E32" s="63"/>
      <c r="F32" s="38" t="s">
        <v>87</v>
      </c>
      <c r="G32" s="26" t="s">
        <v>89</v>
      </c>
      <c r="H32" s="66">
        <v>0.2</v>
      </c>
      <c r="I32" s="88">
        <v>500</v>
      </c>
      <c r="J32" s="10">
        <v>10000</v>
      </c>
      <c r="K32" s="4"/>
    </row>
    <row r="33" spans="1:11" x14ac:dyDescent="0.35">
      <c r="A33" s="90" t="s">
        <v>13</v>
      </c>
      <c r="B33" s="13">
        <v>70</v>
      </c>
      <c r="C33" s="10">
        <v>1000</v>
      </c>
      <c r="D33" s="17">
        <f t="shared" si="0"/>
        <v>70000</v>
      </c>
      <c r="E33" s="63"/>
      <c r="F33" s="38"/>
      <c r="G33" s="26"/>
      <c r="H33" s="66"/>
      <c r="I33" s="88"/>
      <c r="J33" s="10">
        <v>0</v>
      </c>
      <c r="K33" s="4"/>
    </row>
    <row r="34" spans="1:11" x14ac:dyDescent="0.35">
      <c r="A34" s="90" t="s">
        <v>14</v>
      </c>
      <c r="B34" s="13"/>
      <c r="C34" s="10">
        <v>0</v>
      </c>
      <c r="D34" s="17">
        <f>SUM(B34*C34)</f>
        <v>0</v>
      </c>
      <c r="E34" s="63"/>
      <c r="F34" s="38" t="s">
        <v>88</v>
      </c>
      <c r="G34" s="26" t="s">
        <v>90</v>
      </c>
      <c r="H34" s="66">
        <v>0.08</v>
      </c>
      <c r="I34" s="88">
        <v>120000</v>
      </c>
      <c r="J34" s="10">
        <v>200000</v>
      </c>
      <c r="K34" s="4"/>
    </row>
    <row r="35" spans="1:11" ht="13.15" thickBot="1" x14ac:dyDescent="0.4">
      <c r="A35" s="90" t="s">
        <v>15</v>
      </c>
      <c r="B35" s="13"/>
      <c r="C35" s="10">
        <v>0</v>
      </c>
      <c r="D35" s="17">
        <f>SUM(B35*C35)</f>
        <v>0</v>
      </c>
      <c r="E35" s="63"/>
      <c r="F35" s="36"/>
      <c r="G35" s="27"/>
      <c r="H35" s="91"/>
      <c r="I35" s="92"/>
      <c r="J35" s="18">
        <v>0</v>
      </c>
      <c r="K35" s="4"/>
    </row>
    <row r="36" spans="1:11" ht="13.15" thickBot="1" x14ac:dyDescent="0.4">
      <c r="A36" s="90" t="s">
        <v>16</v>
      </c>
      <c r="B36" s="13"/>
      <c r="C36" s="10">
        <v>0</v>
      </c>
      <c r="D36" s="17">
        <f t="shared" si="0"/>
        <v>0</v>
      </c>
      <c r="E36" s="63"/>
      <c r="F36" s="44" t="s">
        <v>5</v>
      </c>
      <c r="G36" s="80"/>
      <c r="H36" s="80"/>
      <c r="I36" s="81"/>
      <c r="J36" s="2">
        <f>SUM(J29:J35)</f>
        <v>210000</v>
      </c>
      <c r="K36" s="78"/>
    </row>
    <row r="37" spans="1:11" x14ac:dyDescent="0.35">
      <c r="A37" s="90" t="s">
        <v>17</v>
      </c>
      <c r="B37" s="13"/>
      <c r="C37" s="10">
        <v>0</v>
      </c>
      <c r="D37" s="17">
        <f t="shared" si="0"/>
        <v>0</v>
      </c>
      <c r="E37" s="63"/>
    </row>
    <row r="38" spans="1:11" x14ac:dyDescent="0.35">
      <c r="A38" s="90" t="s">
        <v>18</v>
      </c>
      <c r="B38" s="13"/>
      <c r="C38" s="10">
        <v>0</v>
      </c>
      <c r="D38" s="17">
        <f t="shared" si="0"/>
        <v>0</v>
      </c>
      <c r="E38" s="52"/>
    </row>
    <row r="39" spans="1:11" x14ac:dyDescent="0.35">
      <c r="A39" s="90" t="s">
        <v>19</v>
      </c>
      <c r="B39" s="13"/>
      <c r="C39" s="10">
        <v>0</v>
      </c>
      <c r="D39" s="17">
        <f t="shared" si="0"/>
        <v>0</v>
      </c>
      <c r="E39" s="52"/>
    </row>
    <row r="40" spans="1:11" ht="13.5" thickBot="1" x14ac:dyDescent="0.45">
      <c r="A40" s="93"/>
      <c r="B40" s="15"/>
      <c r="C40" s="35">
        <v>0</v>
      </c>
      <c r="D40" s="17">
        <f t="shared" si="0"/>
        <v>0</v>
      </c>
      <c r="E40" s="63"/>
      <c r="F40" s="69" t="s">
        <v>33</v>
      </c>
      <c r="G40" s="59" t="s">
        <v>81</v>
      </c>
      <c r="H40" s="94" t="s">
        <v>63</v>
      </c>
      <c r="I40" s="59" t="s">
        <v>78</v>
      </c>
      <c r="J40" s="95" t="s">
        <v>58</v>
      </c>
      <c r="K40" s="96"/>
    </row>
    <row r="41" spans="1:11" ht="13.15" thickBot="1" x14ac:dyDescent="0.4">
      <c r="A41" s="44" t="s">
        <v>20</v>
      </c>
      <c r="B41" s="127">
        <f>SUM(B31:B40)</f>
        <v>70</v>
      </c>
      <c r="C41" s="81"/>
      <c r="D41" s="1">
        <f>SUM(D31:D40)</f>
        <v>70000</v>
      </c>
      <c r="E41" s="63"/>
      <c r="F41" s="23"/>
      <c r="G41" s="39"/>
      <c r="H41" s="25">
        <v>0</v>
      </c>
      <c r="I41" s="39"/>
      <c r="J41" s="7">
        <v>0</v>
      </c>
      <c r="K41" s="4"/>
    </row>
    <row r="42" spans="1:11" x14ac:dyDescent="0.35">
      <c r="A42" s="68"/>
      <c r="E42" s="63"/>
      <c r="F42" s="26"/>
      <c r="G42" s="38"/>
      <c r="H42" s="19">
        <v>0</v>
      </c>
      <c r="I42" s="38"/>
      <c r="J42" s="10">
        <v>0</v>
      </c>
      <c r="K42" s="4"/>
    </row>
    <row r="43" spans="1:11" x14ac:dyDescent="0.35">
      <c r="A43" s="68"/>
      <c r="E43" s="63"/>
      <c r="F43" s="26"/>
      <c r="G43" s="38"/>
      <c r="H43" s="19">
        <v>0</v>
      </c>
      <c r="I43" s="38"/>
      <c r="J43" s="10">
        <v>0</v>
      </c>
      <c r="K43" s="4"/>
    </row>
    <row r="44" spans="1:11" ht="13.15" x14ac:dyDescent="0.4">
      <c r="A44" s="87" t="s">
        <v>21</v>
      </c>
      <c r="B44" s="85" t="s">
        <v>10</v>
      </c>
      <c r="C44" s="59" t="s">
        <v>82</v>
      </c>
      <c r="D44" s="42"/>
      <c r="E44" s="63"/>
      <c r="F44" s="26" t="s">
        <v>79</v>
      </c>
      <c r="G44" s="38" t="s">
        <v>80</v>
      </c>
      <c r="H44" s="19">
        <v>20000</v>
      </c>
      <c r="I44" s="41">
        <v>46722</v>
      </c>
      <c r="J44" s="10">
        <v>80000</v>
      </c>
      <c r="K44" s="4"/>
    </row>
    <row r="45" spans="1:11" x14ac:dyDescent="0.35">
      <c r="A45" s="89" t="s">
        <v>51</v>
      </c>
      <c r="B45" s="13">
        <v>25</v>
      </c>
      <c r="C45" s="10">
        <v>150</v>
      </c>
      <c r="D45" s="17">
        <f>B45*C45</f>
        <v>3750</v>
      </c>
      <c r="E45" s="63"/>
      <c r="F45" s="26"/>
      <c r="G45" s="38"/>
      <c r="H45" s="19">
        <v>0</v>
      </c>
      <c r="I45" s="38"/>
      <c r="J45" s="10">
        <v>0</v>
      </c>
      <c r="K45" s="4"/>
    </row>
    <row r="46" spans="1:11" x14ac:dyDescent="0.35">
      <c r="A46" s="90" t="s">
        <v>22</v>
      </c>
      <c r="B46" s="13"/>
      <c r="C46" s="10">
        <v>0</v>
      </c>
      <c r="D46" s="17">
        <f t="shared" ref="D46:D53" si="1">B46*C46</f>
        <v>0</v>
      </c>
      <c r="E46" s="63"/>
      <c r="F46" s="26"/>
      <c r="G46" s="38"/>
      <c r="H46" s="19">
        <v>0</v>
      </c>
      <c r="I46" s="38"/>
      <c r="J46" s="10">
        <v>0</v>
      </c>
      <c r="K46" s="4"/>
    </row>
    <row r="47" spans="1:11" ht="13.15" thickBot="1" x14ac:dyDescent="0.4">
      <c r="A47" s="90" t="s">
        <v>23</v>
      </c>
      <c r="B47" s="13"/>
      <c r="C47" s="10">
        <v>0</v>
      </c>
      <c r="D47" s="17">
        <f t="shared" si="1"/>
        <v>0</v>
      </c>
      <c r="E47" s="63"/>
      <c r="F47" s="27"/>
      <c r="G47" s="36"/>
      <c r="H47" s="20">
        <v>0</v>
      </c>
      <c r="I47" s="36"/>
      <c r="J47" s="10">
        <v>0</v>
      </c>
      <c r="K47" s="4"/>
    </row>
    <row r="48" spans="1:11" ht="13.15" thickBot="1" x14ac:dyDescent="0.4">
      <c r="A48" s="90" t="s">
        <v>24</v>
      </c>
      <c r="B48" s="13"/>
      <c r="C48" s="10">
        <v>0</v>
      </c>
      <c r="D48" s="17">
        <f t="shared" si="1"/>
        <v>0</v>
      </c>
      <c r="E48" s="63"/>
      <c r="F48" s="79" t="s">
        <v>20</v>
      </c>
      <c r="G48" s="80"/>
      <c r="H48" s="98"/>
      <c r="I48" s="81"/>
      <c r="J48" s="126">
        <f>SUM(J41:J47)</f>
        <v>80000</v>
      </c>
      <c r="K48" s="99"/>
    </row>
    <row r="49" spans="1:11" x14ac:dyDescent="0.35">
      <c r="A49" s="90" t="s">
        <v>25</v>
      </c>
      <c r="B49" s="13"/>
      <c r="C49" s="10">
        <v>0</v>
      </c>
      <c r="D49" s="17">
        <f t="shared" si="1"/>
        <v>0</v>
      </c>
      <c r="E49" s="63"/>
    </row>
    <row r="50" spans="1:11" ht="13.15" x14ac:dyDescent="0.4">
      <c r="A50" s="90" t="s">
        <v>26</v>
      </c>
      <c r="B50" s="13"/>
      <c r="C50" s="10">
        <v>0</v>
      </c>
      <c r="D50" s="17">
        <f t="shared" si="1"/>
        <v>0</v>
      </c>
      <c r="E50" s="63"/>
      <c r="F50" s="87" t="s">
        <v>36</v>
      </c>
      <c r="G50" s="100" t="s">
        <v>39</v>
      </c>
      <c r="H50" s="42"/>
      <c r="I50" s="101"/>
      <c r="J50" s="42"/>
    </row>
    <row r="51" spans="1:11" x14ac:dyDescent="0.35">
      <c r="A51" s="90" t="s">
        <v>27</v>
      </c>
      <c r="B51" s="13"/>
      <c r="C51" s="10">
        <v>0</v>
      </c>
      <c r="D51" s="17">
        <f t="shared" si="1"/>
        <v>0</v>
      </c>
      <c r="E51" s="52"/>
      <c r="F51" s="59" t="s">
        <v>93</v>
      </c>
      <c r="G51" s="94" t="s">
        <v>92</v>
      </c>
      <c r="H51" s="59" t="s">
        <v>60</v>
      </c>
      <c r="I51" s="102" t="s">
        <v>61</v>
      </c>
      <c r="J51" s="59" t="s">
        <v>62</v>
      </c>
      <c r="K51" s="62"/>
    </row>
    <row r="52" spans="1:11" x14ac:dyDescent="0.35">
      <c r="A52" s="90" t="s">
        <v>28</v>
      </c>
      <c r="B52" s="13"/>
      <c r="C52" s="10">
        <v>0</v>
      </c>
      <c r="D52" s="17">
        <f t="shared" si="1"/>
        <v>0</v>
      </c>
      <c r="E52" s="52"/>
      <c r="F52" s="39"/>
      <c r="G52" s="24"/>
      <c r="H52" s="39"/>
      <c r="I52" s="24"/>
      <c r="J52" s="7">
        <v>0</v>
      </c>
      <c r="K52" s="4"/>
    </row>
    <row r="53" spans="1:11" ht="13.15" thickBot="1" x14ac:dyDescent="0.4">
      <c r="A53" s="93" t="s">
        <v>29</v>
      </c>
      <c r="B53" s="15"/>
      <c r="C53" s="35">
        <v>0</v>
      </c>
      <c r="D53" s="17">
        <f t="shared" si="1"/>
        <v>0</v>
      </c>
      <c r="E53" s="52"/>
      <c r="F53" s="38"/>
      <c r="G53" s="16"/>
      <c r="H53" s="38"/>
      <c r="I53" s="16"/>
      <c r="J53" s="10">
        <v>0</v>
      </c>
      <c r="K53" s="4"/>
    </row>
    <row r="54" spans="1:11" ht="13.15" thickBot="1" x14ac:dyDescent="0.4">
      <c r="A54" s="44" t="s">
        <v>20</v>
      </c>
      <c r="B54" s="127">
        <f>SUM(B45:B53)</f>
        <v>25</v>
      </c>
      <c r="C54" s="81"/>
      <c r="D54" s="1">
        <f>SUM(D45:D53)</f>
        <v>3750</v>
      </c>
      <c r="E54" s="52"/>
      <c r="F54" s="38"/>
      <c r="G54" s="16"/>
      <c r="H54" s="38"/>
      <c r="I54" s="16"/>
      <c r="J54" s="10">
        <v>0</v>
      </c>
      <c r="K54" s="4"/>
    </row>
    <row r="55" spans="1:11" x14ac:dyDescent="0.35">
      <c r="A55" s="103"/>
      <c r="D55" s="4"/>
      <c r="E55" s="52"/>
      <c r="F55" s="38" t="s">
        <v>96</v>
      </c>
      <c r="G55" s="16" t="s">
        <v>97</v>
      </c>
      <c r="H55" s="40">
        <v>45901</v>
      </c>
      <c r="I55" s="16">
        <v>50000</v>
      </c>
      <c r="J55" s="10">
        <v>50000</v>
      </c>
      <c r="K55" s="4"/>
    </row>
    <row r="56" spans="1:11" ht="13.15" x14ac:dyDescent="0.4">
      <c r="A56" s="69" t="s">
        <v>30</v>
      </c>
      <c r="B56" s="59" t="s">
        <v>31</v>
      </c>
      <c r="C56" s="102" t="s">
        <v>11</v>
      </c>
      <c r="D56" s="42"/>
      <c r="E56" s="52"/>
      <c r="F56" s="38"/>
      <c r="G56" s="16"/>
      <c r="H56" s="38"/>
      <c r="I56" s="16"/>
      <c r="J56" s="10">
        <v>0</v>
      </c>
      <c r="K56" s="4"/>
    </row>
    <row r="57" spans="1:11" x14ac:dyDescent="0.35">
      <c r="A57" s="21"/>
      <c r="B57" s="9"/>
      <c r="C57" s="30"/>
      <c r="D57" s="17">
        <f t="shared" ref="D57:D60" si="2">B57*C57</f>
        <v>0</v>
      </c>
      <c r="E57" s="52"/>
      <c r="F57" s="38"/>
      <c r="G57" s="16"/>
      <c r="H57" s="38"/>
      <c r="I57" s="16"/>
      <c r="J57" s="10">
        <v>0</v>
      </c>
      <c r="K57" s="4"/>
    </row>
    <row r="58" spans="1:11" ht="13.15" thickBot="1" x14ac:dyDescent="0.4">
      <c r="A58" s="21" t="s">
        <v>98</v>
      </c>
      <c r="B58" s="9">
        <v>2</v>
      </c>
      <c r="C58" s="30">
        <v>400</v>
      </c>
      <c r="D58" s="17">
        <f t="shared" si="2"/>
        <v>800</v>
      </c>
      <c r="E58" s="52"/>
      <c r="F58" s="36"/>
      <c r="G58" s="14"/>
      <c r="H58" s="36"/>
      <c r="I58" s="14"/>
      <c r="J58" s="10">
        <v>0</v>
      </c>
      <c r="K58" s="4"/>
    </row>
    <row r="59" spans="1:11" ht="13.15" thickBot="1" x14ac:dyDescent="0.4">
      <c r="A59" s="21"/>
      <c r="B59" s="9"/>
      <c r="C59" s="30"/>
      <c r="D59" s="17">
        <f t="shared" si="2"/>
        <v>0</v>
      </c>
      <c r="E59" s="52"/>
      <c r="F59" s="104" t="s">
        <v>20</v>
      </c>
      <c r="G59" s="81"/>
      <c r="H59" s="80"/>
      <c r="I59" s="98"/>
      <c r="J59" s="126">
        <f>SUM(J52:J58)</f>
        <v>50000</v>
      </c>
      <c r="K59" s="99"/>
    </row>
    <row r="60" spans="1:11" ht="13.15" thickBot="1" x14ac:dyDescent="0.4">
      <c r="A60" s="22"/>
      <c r="B60" s="12"/>
      <c r="C60" s="31"/>
      <c r="D60" s="17">
        <f t="shared" si="2"/>
        <v>0</v>
      </c>
      <c r="E60" s="52"/>
    </row>
    <row r="61" spans="1:11" ht="13.15" thickBot="1" x14ac:dyDescent="0.4">
      <c r="A61" s="79" t="s">
        <v>20</v>
      </c>
      <c r="B61" s="127">
        <f>SUM(B57:B60)</f>
        <v>2</v>
      </c>
      <c r="C61" s="98"/>
      <c r="D61" s="2">
        <f>SUM(D57:D60)</f>
        <v>800</v>
      </c>
      <c r="E61" s="52"/>
    </row>
    <row r="62" spans="1:11" x14ac:dyDescent="0.35">
      <c r="A62" s="68"/>
      <c r="E62" s="52"/>
    </row>
    <row r="63" spans="1:11" ht="13.15" x14ac:dyDescent="0.4">
      <c r="A63" s="87" t="s">
        <v>32</v>
      </c>
      <c r="B63" s="42" t="s">
        <v>64</v>
      </c>
      <c r="C63" s="59" t="s">
        <v>84</v>
      </c>
      <c r="D63" s="42"/>
      <c r="E63" s="52"/>
    </row>
    <row r="64" spans="1:11" ht="13.15" x14ac:dyDescent="0.4">
      <c r="A64" s="21" t="s">
        <v>76</v>
      </c>
      <c r="B64" s="28">
        <v>3</v>
      </c>
      <c r="C64" s="32">
        <v>1800</v>
      </c>
      <c r="D64" s="17">
        <f>B64*C64</f>
        <v>5400</v>
      </c>
      <c r="E64" s="52"/>
      <c r="F64" s="69" t="s">
        <v>41</v>
      </c>
      <c r="G64" s="100"/>
      <c r="H64" s="100"/>
      <c r="I64" s="100"/>
      <c r="J64" s="42"/>
    </row>
    <row r="65" spans="1:11" x14ac:dyDescent="0.35">
      <c r="A65" s="21" t="s">
        <v>77</v>
      </c>
      <c r="B65" s="29"/>
      <c r="C65" s="33"/>
      <c r="D65" s="17">
        <f t="shared" ref="D65:D71" si="3">B65*C65</f>
        <v>0</v>
      </c>
      <c r="E65" s="52"/>
      <c r="F65" s="23"/>
      <c r="G65" s="24"/>
      <c r="H65" s="24"/>
      <c r="I65" s="24"/>
      <c r="J65" s="7">
        <v>0</v>
      </c>
      <c r="K65" s="4"/>
    </row>
    <row r="66" spans="1:11" x14ac:dyDescent="0.35">
      <c r="A66" s="21" t="s">
        <v>74</v>
      </c>
      <c r="B66" s="29">
        <v>40</v>
      </c>
      <c r="C66" s="33">
        <v>350</v>
      </c>
      <c r="D66" s="17">
        <f t="shared" si="3"/>
        <v>14000</v>
      </c>
      <c r="E66" s="52"/>
      <c r="F66" s="26"/>
      <c r="G66" s="16"/>
      <c r="H66" s="16"/>
      <c r="I66" s="16"/>
      <c r="J66" s="10">
        <v>0</v>
      </c>
      <c r="K66" s="4"/>
    </row>
    <row r="67" spans="1:11" x14ac:dyDescent="0.35">
      <c r="A67" s="21" t="s">
        <v>75</v>
      </c>
      <c r="B67" s="29">
        <v>30</v>
      </c>
      <c r="C67" s="33">
        <v>320</v>
      </c>
      <c r="D67" s="17">
        <f t="shared" si="3"/>
        <v>9600</v>
      </c>
      <c r="E67" s="52"/>
      <c r="F67" s="26"/>
      <c r="G67" s="16"/>
      <c r="H67" s="16"/>
      <c r="I67" s="16"/>
      <c r="J67" s="10">
        <v>0</v>
      </c>
      <c r="K67" s="4"/>
    </row>
    <row r="68" spans="1:11" x14ac:dyDescent="0.35">
      <c r="A68" s="21" t="s">
        <v>66</v>
      </c>
      <c r="B68" s="29"/>
      <c r="C68" s="33"/>
      <c r="D68" s="17">
        <f t="shared" si="3"/>
        <v>0</v>
      </c>
      <c r="E68" s="52"/>
      <c r="F68" s="26"/>
      <c r="G68" s="16"/>
      <c r="H68" s="16"/>
      <c r="I68" s="16"/>
      <c r="J68" s="10">
        <v>0</v>
      </c>
      <c r="K68" s="4"/>
    </row>
    <row r="69" spans="1:11" x14ac:dyDescent="0.35">
      <c r="A69" s="21"/>
      <c r="B69" s="29"/>
      <c r="C69" s="33"/>
      <c r="D69" s="17">
        <f t="shared" si="3"/>
        <v>0</v>
      </c>
      <c r="E69" s="52"/>
      <c r="F69" s="26"/>
      <c r="G69" s="16"/>
      <c r="H69" s="16"/>
      <c r="I69" s="16"/>
      <c r="J69" s="10">
        <v>0</v>
      </c>
      <c r="K69" s="4"/>
    </row>
    <row r="70" spans="1:11" x14ac:dyDescent="0.35">
      <c r="A70" s="21"/>
      <c r="B70" s="29"/>
      <c r="C70" s="33"/>
      <c r="D70" s="17">
        <f t="shared" si="3"/>
        <v>0</v>
      </c>
      <c r="E70" s="52"/>
      <c r="F70" s="26"/>
      <c r="G70" s="16"/>
      <c r="H70" s="16"/>
      <c r="I70" s="16"/>
      <c r="J70" s="10">
        <v>0</v>
      </c>
      <c r="K70" s="4"/>
    </row>
    <row r="71" spans="1:11" ht="13.15" thickBot="1" x14ac:dyDescent="0.4">
      <c r="A71" s="22"/>
      <c r="B71" s="27"/>
      <c r="C71" s="34"/>
      <c r="D71" s="17">
        <f t="shared" si="3"/>
        <v>0</v>
      </c>
      <c r="E71" s="52"/>
      <c r="F71" s="26"/>
      <c r="G71" s="16"/>
      <c r="H71" s="16"/>
      <c r="I71" s="16"/>
      <c r="J71" s="10">
        <v>0</v>
      </c>
      <c r="K71" s="4"/>
    </row>
    <row r="72" spans="1:11" ht="13.15" thickBot="1" x14ac:dyDescent="0.4">
      <c r="A72" s="44" t="s">
        <v>20</v>
      </c>
      <c r="B72" s="97"/>
      <c r="C72" s="81"/>
      <c r="D72" s="2">
        <f>SUM(D64:D71)</f>
        <v>29000</v>
      </c>
      <c r="E72" s="52"/>
      <c r="F72" s="27"/>
      <c r="G72" s="14"/>
      <c r="H72" s="14"/>
      <c r="I72" s="14"/>
      <c r="J72" s="10">
        <v>0</v>
      </c>
      <c r="K72" s="4"/>
    </row>
    <row r="73" spans="1:11" ht="13.15" thickBot="1" x14ac:dyDescent="0.4">
      <c r="A73" s="68"/>
      <c r="E73" s="52"/>
      <c r="F73" s="79" t="s">
        <v>20</v>
      </c>
      <c r="G73" s="98"/>
      <c r="H73" s="98"/>
      <c r="I73" s="98"/>
      <c r="J73" s="2">
        <f>SUM(J65:J72)</f>
        <v>0</v>
      </c>
      <c r="K73" s="78"/>
    </row>
    <row r="74" spans="1:11" x14ac:dyDescent="0.35">
      <c r="A74" s="68"/>
      <c r="E74" s="52"/>
    </row>
    <row r="75" spans="1:11" ht="13.5" thickBot="1" x14ac:dyDescent="0.45">
      <c r="A75" s="69" t="s">
        <v>52</v>
      </c>
      <c r="B75" s="42"/>
      <c r="C75" s="94" t="s">
        <v>67</v>
      </c>
      <c r="D75" s="101"/>
      <c r="E75" s="52"/>
    </row>
    <row r="76" spans="1:11" ht="21" thickBot="1" x14ac:dyDescent="0.65">
      <c r="A76" s="21"/>
      <c r="B76" s="38"/>
      <c r="C76" s="16"/>
      <c r="D76" s="10">
        <v>0</v>
      </c>
      <c r="E76" s="52"/>
      <c r="F76" s="105" t="s">
        <v>46</v>
      </c>
      <c r="G76" s="106"/>
      <c r="H76" s="106"/>
      <c r="I76" s="106"/>
      <c r="J76" s="46">
        <f>SUM(J26+J36+J48+J59+J73)</f>
        <v>1340000</v>
      </c>
      <c r="K76" s="107"/>
    </row>
    <row r="77" spans="1:11" ht="13.15" x14ac:dyDescent="0.4">
      <c r="A77" s="21"/>
      <c r="B77" s="38"/>
      <c r="C77" s="16"/>
      <c r="D77" s="10">
        <v>0</v>
      </c>
      <c r="E77" s="52"/>
      <c r="F77" s="108"/>
      <c r="G77" s="109"/>
      <c r="H77" s="109"/>
      <c r="I77" s="109"/>
      <c r="J77" s="109"/>
      <c r="K77" s="109"/>
    </row>
    <row r="78" spans="1:11" x14ac:dyDescent="0.35">
      <c r="A78" s="21" t="s">
        <v>85</v>
      </c>
      <c r="B78" s="38"/>
      <c r="C78" s="16" t="s">
        <v>86</v>
      </c>
      <c r="D78" s="10">
        <v>80000</v>
      </c>
      <c r="E78" s="52"/>
    </row>
    <row r="79" spans="1:11" ht="13.15" x14ac:dyDescent="0.4">
      <c r="A79" s="21"/>
      <c r="B79" s="38"/>
      <c r="C79" s="16"/>
      <c r="D79" s="10">
        <v>0</v>
      </c>
      <c r="E79" s="52"/>
      <c r="F79" s="110"/>
      <c r="G79" s="110"/>
    </row>
    <row r="80" spans="1:11" x14ac:dyDescent="0.35">
      <c r="A80" s="21"/>
      <c r="B80" s="38"/>
      <c r="C80" s="16"/>
      <c r="D80" s="10">
        <v>0</v>
      </c>
      <c r="E80" s="52"/>
      <c r="F80" s="111"/>
      <c r="G80" s="111"/>
    </row>
    <row r="81" spans="1:7" x14ac:dyDescent="0.35">
      <c r="A81" s="21"/>
      <c r="B81" s="38"/>
      <c r="C81" s="16"/>
      <c r="D81" s="10">
        <v>0</v>
      </c>
      <c r="E81" s="52"/>
      <c r="F81" s="112"/>
      <c r="G81" s="112"/>
    </row>
    <row r="82" spans="1:7" ht="13.15" thickBot="1" x14ac:dyDescent="0.4">
      <c r="A82" s="22" t="s">
        <v>34</v>
      </c>
      <c r="B82" s="36"/>
      <c r="C82" s="14"/>
      <c r="D82" s="10">
        <v>0</v>
      </c>
      <c r="E82" s="52"/>
    </row>
    <row r="83" spans="1:7" ht="13.15" thickBot="1" x14ac:dyDescent="0.4">
      <c r="A83" s="79" t="s">
        <v>20</v>
      </c>
      <c r="B83" s="80"/>
      <c r="C83" s="98"/>
      <c r="D83" s="2">
        <f>SUM(D76:D82)</f>
        <v>80000</v>
      </c>
      <c r="E83" s="52"/>
    </row>
    <row r="84" spans="1:7" x14ac:dyDescent="0.35">
      <c r="A84" s="68"/>
      <c r="E84" s="52"/>
    </row>
    <row r="85" spans="1:7" x14ac:dyDescent="0.35">
      <c r="A85" s="68"/>
      <c r="E85" s="52"/>
    </row>
    <row r="86" spans="1:7" ht="13.15" x14ac:dyDescent="0.4">
      <c r="A86" s="69" t="s">
        <v>35</v>
      </c>
      <c r="B86" s="100"/>
      <c r="C86" s="100"/>
      <c r="D86" s="101"/>
      <c r="E86" s="52"/>
    </row>
    <row r="87" spans="1:7" x14ac:dyDescent="0.35">
      <c r="A87" s="21" t="s">
        <v>37</v>
      </c>
      <c r="B87" s="39" t="s">
        <v>38</v>
      </c>
      <c r="C87" s="16" t="s">
        <v>39</v>
      </c>
      <c r="D87" s="7">
        <v>0</v>
      </c>
      <c r="E87" s="52"/>
    </row>
    <row r="88" spans="1:7" x14ac:dyDescent="0.35">
      <c r="A88" s="21"/>
      <c r="B88" s="38"/>
      <c r="C88" s="16"/>
      <c r="D88" s="10">
        <v>0</v>
      </c>
      <c r="E88" s="52"/>
    </row>
    <row r="89" spans="1:7" x14ac:dyDescent="0.35">
      <c r="A89" s="21"/>
      <c r="B89" s="38"/>
      <c r="C89" s="16"/>
      <c r="D89" s="10">
        <v>0</v>
      </c>
      <c r="E89" s="52"/>
    </row>
    <row r="90" spans="1:7" x14ac:dyDescent="0.35">
      <c r="A90" s="21"/>
      <c r="B90" s="38"/>
      <c r="C90" s="16"/>
      <c r="D90" s="10">
        <v>0</v>
      </c>
      <c r="E90" s="52"/>
    </row>
    <row r="91" spans="1:7" x14ac:dyDescent="0.35">
      <c r="A91" s="21"/>
      <c r="B91" s="38"/>
      <c r="C91" s="16"/>
      <c r="D91" s="10">
        <v>0</v>
      </c>
      <c r="E91" s="52"/>
    </row>
    <row r="92" spans="1:7" x14ac:dyDescent="0.35">
      <c r="A92" s="21"/>
      <c r="B92" s="38"/>
      <c r="C92" s="16"/>
      <c r="D92" s="10">
        <v>0</v>
      </c>
      <c r="E92" s="52"/>
    </row>
    <row r="93" spans="1:7" ht="13.15" thickBot="1" x14ac:dyDescent="0.4">
      <c r="A93" s="22"/>
      <c r="B93" s="36"/>
      <c r="C93" s="14"/>
      <c r="D93" s="10">
        <v>0</v>
      </c>
      <c r="E93" s="52"/>
    </row>
    <row r="94" spans="1:7" ht="13.15" thickBot="1" x14ac:dyDescent="0.4">
      <c r="A94" s="44" t="s">
        <v>20</v>
      </c>
      <c r="B94" s="80"/>
      <c r="C94" s="80"/>
      <c r="D94" s="37">
        <f>SUM(D87:D93)</f>
        <v>0</v>
      </c>
      <c r="E94" s="52"/>
    </row>
    <row r="95" spans="1:7" x14ac:dyDescent="0.35">
      <c r="A95" s="68"/>
      <c r="E95" s="52"/>
    </row>
    <row r="96" spans="1:7" x14ac:dyDescent="0.35">
      <c r="A96" s="68"/>
      <c r="E96" s="63"/>
    </row>
    <row r="97" spans="1:5" x14ac:dyDescent="0.35">
      <c r="A97" s="68"/>
      <c r="E97" s="63"/>
    </row>
    <row r="98" spans="1:5" x14ac:dyDescent="0.35">
      <c r="A98" s="68"/>
      <c r="E98" s="63"/>
    </row>
    <row r="99" spans="1:5" ht="13.15" x14ac:dyDescent="0.4">
      <c r="A99" s="69" t="s">
        <v>40</v>
      </c>
      <c r="B99" s="42"/>
      <c r="C99" s="94" t="s">
        <v>56</v>
      </c>
      <c r="D99" s="101"/>
      <c r="E99" s="63"/>
    </row>
    <row r="100" spans="1:5" x14ac:dyDescent="0.35">
      <c r="A100" s="21" t="s">
        <v>42</v>
      </c>
      <c r="B100" s="9"/>
      <c r="C100" s="16" t="s">
        <v>100</v>
      </c>
      <c r="D100" s="7">
        <v>750000</v>
      </c>
      <c r="E100" s="63"/>
    </row>
    <row r="101" spans="1:5" x14ac:dyDescent="0.35">
      <c r="A101" s="21" t="s">
        <v>42</v>
      </c>
      <c r="B101" s="9"/>
      <c r="C101" s="16"/>
      <c r="D101" s="10">
        <v>0</v>
      </c>
      <c r="E101" s="63"/>
    </row>
    <row r="102" spans="1:5" x14ac:dyDescent="0.35">
      <c r="A102" s="21" t="s">
        <v>42</v>
      </c>
      <c r="B102" s="9"/>
      <c r="C102" s="16"/>
      <c r="D102" s="10">
        <v>0</v>
      </c>
      <c r="E102" s="63"/>
    </row>
    <row r="103" spans="1:5" x14ac:dyDescent="0.35">
      <c r="A103" s="21" t="s">
        <v>43</v>
      </c>
      <c r="B103" s="9">
        <v>500</v>
      </c>
      <c r="C103" s="16" t="s">
        <v>101</v>
      </c>
      <c r="D103" s="10">
        <v>22500</v>
      </c>
      <c r="E103" s="63"/>
    </row>
    <row r="104" spans="1:5" x14ac:dyDescent="0.35">
      <c r="A104" s="21" t="s">
        <v>53</v>
      </c>
      <c r="B104" s="9"/>
      <c r="C104" s="16"/>
      <c r="D104" s="10">
        <v>0</v>
      </c>
      <c r="E104" s="52"/>
    </row>
    <row r="105" spans="1:5" x14ac:dyDescent="0.35">
      <c r="A105" s="21" t="s">
        <v>44</v>
      </c>
      <c r="B105" s="9"/>
      <c r="C105" s="16"/>
      <c r="D105" s="10">
        <v>0</v>
      </c>
      <c r="E105" s="52"/>
    </row>
    <row r="106" spans="1:5" x14ac:dyDescent="0.35">
      <c r="A106" s="21" t="s">
        <v>54</v>
      </c>
      <c r="B106" s="9"/>
      <c r="C106" s="16"/>
      <c r="D106" s="10">
        <v>0</v>
      </c>
      <c r="E106" s="52"/>
    </row>
    <row r="107" spans="1:5" ht="13.15" thickBot="1" x14ac:dyDescent="0.4">
      <c r="A107" s="22" t="s">
        <v>55</v>
      </c>
      <c r="B107" s="12"/>
      <c r="C107" s="14"/>
      <c r="D107" s="10">
        <v>0</v>
      </c>
      <c r="E107" s="52"/>
    </row>
    <row r="108" spans="1:5" ht="13.15" thickBot="1" x14ac:dyDescent="0.4">
      <c r="A108" s="79" t="s">
        <v>20</v>
      </c>
      <c r="B108" s="80"/>
      <c r="C108" s="98"/>
      <c r="D108" s="126">
        <f>SUM(D100:D107)</f>
        <v>772500</v>
      </c>
      <c r="E108" s="52"/>
    </row>
    <row r="109" spans="1:5" x14ac:dyDescent="0.35">
      <c r="A109" s="68"/>
      <c r="E109" s="63"/>
    </row>
    <row r="110" spans="1:5" ht="13.15" thickBot="1" x14ac:dyDescent="0.4">
      <c r="A110" s="68"/>
      <c r="E110" s="63"/>
    </row>
    <row r="111" spans="1:5" ht="21" thickBot="1" x14ac:dyDescent="0.65">
      <c r="A111" s="113" t="s">
        <v>45</v>
      </c>
      <c r="B111" s="114"/>
      <c r="C111" s="114"/>
      <c r="D111" s="128">
        <f>SUM(D17+D27+D41+D54+D61+D72+D83+D94+D108)</f>
        <v>3336050</v>
      </c>
      <c r="E111" s="63"/>
    </row>
    <row r="112" spans="1:5" ht="15.75" customHeight="1" x14ac:dyDescent="0.6">
      <c r="A112" s="115"/>
      <c r="B112" s="116"/>
      <c r="C112" s="116"/>
      <c r="D112" s="117"/>
      <c r="E112" s="63"/>
    </row>
    <row r="113" spans="1:10" ht="15.75" customHeight="1" x14ac:dyDescent="0.55000000000000004">
      <c r="A113" s="118"/>
      <c r="B113" s="116"/>
      <c r="C113" s="116"/>
      <c r="D113" s="116"/>
      <c r="E113" s="63"/>
    </row>
    <row r="114" spans="1:10" ht="15.75" customHeight="1" x14ac:dyDescent="0.55000000000000004">
      <c r="A114" s="118"/>
      <c r="B114" s="116"/>
      <c r="C114" s="116"/>
      <c r="D114" s="116"/>
      <c r="E114" s="63"/>
    </row>
    <row r="115" spans="1:10" ht="20.65" x14ac:dyDescent="0.6">
      <c r="A115" s="119" t="s">
        <v>103</v>
      </c>
      <c r="B115" s="120"/>
      <c r="C115" s="120"/>
      <c r="D115" s="129">
        <f>D111-J76</f>
        <v>1996050</v>
      </c>
      <c r="E115" s="63"/>
    </row>
    <row r="116" spans="1:10" ht="20.65" x14ac:dyDescent="0.6">
      <c r="A116" s="121" t="s">
        <v>102</v>
      </c>
      <c r="B116" s="122"/>
      <c r="C116" s="122"/>
      <c r="D116" s="47">
        <f>D115/D111</f>
        <v>0.59832736319899282</v>
      </c>
      <c r="E116" s="63"/>
    </row>
    <row r="117" spans="1:10" ht="7.5" customHeight="1" thickBot="1" x14ac:dyDescent="0.4">
      <c r="A117" s="123"/>
      <c r="B117" s="124"/>
      <c r="C117" s="124"/>
      <c r="D117" s="124"/>
      <c r="E117" s="125"/>
      <c r="F117" s="124"/>
      <c r="G117" s="124"/>
      <c r="H117" s="124"/>
      <c r="I117" s="124"/>
      <c r="J117" s="124"/>
    </row>
    <row r="120" spans="1:10" ht="13.15" x14ac:dyDescent="0.4">
      <c r="E120" s="108"/>
    </row>
    <row r="121" spans="1:10" ht="13.15" x14ac:dyDescent="0.4">
      <c r="E121" s="108"/>
    </row>
  </sheetData>
  <sheetProtection algorithmName="SHA-512" hashValue="uSI3ZN1FeetUTu4lTYVpUWMv0nxUewSUR6m4QESImFd8Cge4SthUZQoDBf06r3TO2eymmJFOd1+e60g7GswWHw==" saltValue="JjrmvaUGZ/YDpv3UhVDxVw==" spinCount="100000" sheet="1" objects="1" scenarios="1"/>
  <mergeCells count="1">
    <mergeCell ref="A1:J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M Document" ma:contentTypeID="0x0101007F85D7E821D8DD47B8F3561D7FC9F8260050E5577919A54848AF1FD0B61CCEA7AA" ma:contentTypeVersion="8" ma:contentTypeDescription="" ma:contentTypeScope="" ma:versionID="b8932fad2d5e8d9fad48d377ba3c4751">
  <xsd:schema xmlns:xsd="http://www.w3.org/2001/XMLSchema" xmlns:xs="http://www.w3.org/2001/XMLSchema" xmlns:p="http://schemas.microsoft.com/office/2006/metadata/properties" xmlns:ns2="7a51b152-18b9-4d7d-a9b8-9b1507e909fe" xmlns:ns3="6bfdc8b5-3009-41f0-a55a-549407ddc25f" targetNamespace="http://schemas.microsoft.com/office/2006/metadata/properties" ma:root="true" ma:fieldsID="863e2ee254a13102b957aff33a6d289f" ns2:_="" ns3:_="">
    <xsd:import namespace="7a51b152-18b9-4d7d-a9b8-9b1507e909fe"/>
    <xsd:import namespace="6bfdc8b5-3009-41f0-a55a-549407ddc25f"/>
    <xsd:element name="properties">
      <xsd:complexType>
        <xsd:sequence>
          <xsd:element name="documentManagement">
            <xsd:complexType>
              <xsd:all>
                <xsd:element ref="ns2:g98bf9efb523423191dc3f1e41664f1c" minOccurs="0"/>
                <xsd:element ref="ns2:TaxCatchAll" minOccurs="0"/>
                <xsd:element ref="ns2:TaxCatchAllLabel" minOccurs="0"/>
                <xsd:element ref="ns2:iba82e2adb1646ad8e66f6e99cce76bd" minOccurs="0"/>
                <xsd:element ref="ns2:h31b3345fcb54d7595ccb9f98cb67258" minOccurs="0"/>
                <xsd:element ref="ns2:f6b8bb6040d342fea73249c10a1119e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1b152-18b9-4d7d-a9b8-9b1507e909fe" elementFormDefault="qualified">
    <xsd:import namespace="http://schemas.microsoft.com/office/2006/documentManagement/types"/>
    <xsd:import namespace="http://schemas.microsoft.com/office/infopath/2007/PartnerControls"/>
    <xsd:element name="g98bf9efb523423191dc3f1e41664f1c" ma:index="8" ma:taxonomy="true" ma:internalName="g98bf9efb523423191dc3f1e41664f1c" ma:taxonomyFieldName="Business_x0020_Activity" ma:displayName="Business Activity" ma:default="" ma:fieldId="{098bf9ef-b523-4231-91dc-3f1e41664f1c}" ma:sspId="60612550-fb41-4ee9-b304-f0af9f61a6fe" ma:termSetId="2fef13d0-f57e-497a-9b05-c1dc104cca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222d4f14-7607-417e-97e9-ab8fd913e1b5}" ma:internalName="TaxCatchAll" ma:showField="CatchAllData" ma:web="6bfdc8b5-3009-41f0-a55a-549407ddc2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22d4f14-7607-417e-97e9-ab8fd913e1b5}" ma:internalName="TaxCatchAllLabel" ma:readOnly="true" ma:showField="CatchAllDataLabel" ma:web="6bfdc8b5-3009-41f0-a55a-549407ddc2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ba82e2adb1646ad8e66f6e99cce76bd" ma:index="12" nillable="true" ma:taxonomy="true" ma:internalName="iba82e2adb1646ad8e66f6e99cce76bd" ma:taxonomyFieldName="Document_x0020_Type" ma:displayName="Document Type" ma:readOnly="false" ma:default="" ma:fieldId="{2ba82e2a-db16-46ad-8e66-f6e99cce76bd}" ma:sspId="60612550-fb41-4ee9-b304-f0af9f61a6fe" ma:termSetId="5c5b9d88-5d46-4fe6-8591-eee40ae157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31b3345fcb54d7595ccb9f98cb67258" ma:index="14" nillable="true" ma:taxonomy="true" ma:internalName="h31b3345fcb54d7595ccb9f98cb67258" ma:taxonomyFieldName="Site_x0020_Type" ma:displayName="Site Type" ma:default="-1;#INIT|22430a85-08aa-4322-b023-3339f29584d7" ma:fieldId="{131b3345-fcb5-4d75-95cc-b9f98cb67258}" ma:sspId="60612550-fb41-4ee9-b304-f0af9f61a6fe" ma:termSetId="6af85b0c-f013-4285-b417-63ca0015e7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b8bb6040d342fea73249c10a1119ee" ma:index="16" nillable="true" ma:taxonomy="true" ma:internalName="f6b8bb6040d342fea73249c10a1119ee" ma:taxonomyFieldName="Document_x0020_Status" ma:displayName="Document Status" ma:default="" ma:fieldId="{f6b8bb60-40d3-42fe-a732-49c10a1119ee}" ma:sspId="60612550-fb41-4ee9-b304-f0af9f61a6fe" ma:termSetId="83cd70cf-a928-4afc-b076-40f5d841ff8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fdc8b5-3009-41f0-a55a-549407ddc25f" elementFormDefault="qualified">
    <xsd:import namespace="http://schemas.microsoft.com/office/2006/documentManagement/types"/>
    <xsd:import namespace="http://schemas.microsoft.com/office/infopath/2007/PartnerControls"/>
    <xsd:element name="_dlc_DocId" ma:index="1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31b3345fcb54d7595ccb9f98cb67258 xmlns="7a51b152-18b9-4d7d-a9b8-9b1507e909fe">
      <Terms xmlns="http://schemas.microsoft.com/office/infopath/2007/PartnerControls"/>
    </h31b3345fcb54d7595ccb9f98cb67258>
    <_dlc_DocId xmlns="6bfdc8b5-3009-41f0-a55a-549407ddc25f">RIC0137-1621389739-26704</_dlc_DocId>
    <f6b8bb6040d342fea73249c10a1119ee xmlns="7a51b152-18b9-4d7d-a9b8-9b1507e909fe">
      <Terms xmlns="http://schemas.microsoft.com/office/infopath/2007/PartnerControls"/>
    </f6b8bb6040d342fea73249c10a1119ee>
    <g98bf9efb523423191dc3f1e41664f1c xmlns="7a51b152-18b9-4d7d-a9b8-9b1507e909fe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Engagement:Routine</TermName>
          <TermId xmlns="http://schemas.microsoft.com/office/infopath/2007/PartnerControls">d155eea7-fba9-4b08-97a0-75bff92f6c9f</TermId>
        </TermInfo>
      </Terms>
    </g98bf9efb523423191dc3f1e41664f1c>
    <_dlc_DocIdUrl xmlns="6bfdc8b5-3009-41f0-a55a-549407ddc25f">
      <Url>https://ricloans.sharepoint.com/teams/INIT-DesignDrafts/_layouts/15/DocIdRedir.aspx?ID=RIC0137-1621389739-26704</Url>
      <Description>RIC0137-1621389739-26704</Description>
    </_dlc_DocIdUrl>
    <TaxCatchAll xmlns="7a51b152-18b9-4d7d-a9b8-9b1507e909fe">
      <Value>1</Value>
    </TaxCatchAll>
    <iba82e2adb1646ad8e66f6e99cce76bd xmlns="7a51b152-18b9-4d7d-a9b8-9b1507e909fe">
      <Terms xmlns="http://schemas.microsoft.com/office/infopath/2007/PartnerControls"/>
    </iba82e2adb1646ad8e66f6e99cce76bd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haredContentType xmlns="Microsoft.SharePoint.Taxonomy.ContentTypeSync" SourceId="60612550-fb41-4ee9-b304-f0af9f61a6fe" ContentTypeId="0x0101007F85D7E821D8DD47B8F3561D7FC9F826" PreviousValue="false" LastSyncTimeStamp="2021-08-03T00:21:15.513Z"/>
</file>

<file path=customXml/itemProps1.xml><?xml version="1.0" encoding="utf-8"?>
<ds:datastoreItem xmlns:ds="http://schemas.openxmlformats.org/officeDocument/2006/customXml" ds:itemID="{A6EE37B5-F013-4510-B491-44CC9370D64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22B3E8D-E056-43A4-8764-639E0D79C0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51b152-18b9-4d7d-a9b8-9b1507e909fe"/>
    <ds:schemaRef ds:uri="6bfdc8b5-3009-41f0-a55a-549407ddc2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BD44C9-433C-4CFE-9FF6-115159EBB063}">
  <ds:schemaRefs>
    <ds:schemaRef ds:uri="http://schemas.microsoft.com/office/2006/metadata/properties"/>
    <ds:schemaRef ds:uri="http://schemas.microsoft.com/office/infopath/2007/PartnerControls"/>
    <ds:schemaRef ds:uri="7a51b152-18b9-4d7d-a9b8-9b1507e909fe"/>
    <ds:schemaRef ds:uri="6bfdc8b5-3009-41f0-a55a-549407ddc25f"/>
  </ds:schemaRefs>
</ds:datastoreItem>
</file>

<file path=customXml/itemProps4.xml><?xml version="1.0" encoding="utf-8"?>
<ds:datastoreItem xmlns:ds="http://schemas.openxmlformats.org/officeDocument/2006/customXml" ds:itemID="{FE1DEEDA-3536-4CEC-AB37-C97C1DA4B19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00FC96A6-B1DE-449B-94A4-A7E0B1FC34A6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SoP</vt:lpstr>
      <vt:lpstr>SoP!Print_Area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2024-07-26T01:19:42Z</dcterms:created>
  <dcterms:modified xsi:type="dcterms:W3CDTF">2024-08-05T03:06:54Z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085b48d-b5d0-4854-af03-63b782fba90a_ContentBits">
    <vt:lpwstr>0</vt:lpwstr>
  </property>
  <property fmtid="{D5CDD505-2E9C-101B-9397-08002B2CF9AE}" pid="3" name="Site Type">
    <vt:lpwstr/>
  </property>
  <property fmtid="{D5CDD505-2E9C-101B-9397-08002B2CF9AE}" pid="4" name="MSIP_Label_e085b48d-b5d0-4854-af03-63b782fba90a_SiteId">
    <vt:lpwstr>d5737539-7352-4614-881e-83435ea4518c</vt:lpwstr>
  </property>
  <property fmtid="{D5CDD505-2E9C-101B-9397-08002B2CF9AE}" pid="5" name="MSIP_Label_e085b48d-b5d0-4854-af03-63b782fba90a_Method">
    <vt:lpwstr>Privileged</vt:lpwstr>
  </property>
  <property fmtid="{D5CDD505-2E9C-101B-9397-08002B2CF9AE}" pid="6" name="Business Activity">
    <vt:lpwstr>1;#Engagement:Routine|d155eea7-fba9-4b08-97a0-75bff92f6c9f</vt:lpwstr>
  </property>
  <property fmtid="{D5CDD505-2E9C-101B-9397-08002B2CF9AE}" pid="7" name="MediaServiceImageTags">
    <vt:lpwstr/>
  </property>
  <property fmtid="{D5CDD505-2E9C-101B-9397-08002B2CF9AE}" pid="8" name="ContentTypeId">
    <vt:lpwstr>0x0101007F85D7E821D8DD47B8F3561D7FC9F8260050E5577919A54848AF1FD0B61CCEA7AA</vt:lpwstr>
  </property>
  <property fmtid="{D5CDD505-2E9C-101B-9397-08002B2CF9AE}" pid="9" name="MSIP_Label_e085b48d-b5d0-4854-af03-63b782fba90a_Enabled">
    <vt:lpwstr>true</vt:lpwstr>
  </property>
  <property fmtid="{D5CDD505-2E9C-101B-9397-08002B2CF9AE}" pid="10" name="_dlc_DocIdItemGuid">
    <vt:lpwstr>aab325dc-c45c-4144-a0df-2c7e1885082f</vt:lpwstr>
  </property>
  <property fmtid="{D5CDD505-2E9C-101B-9397-08002B2CF9AE}" pid="11" name="Document Status">
    <vt:lpwstr/>
  </property>
  <property fmtid="{D5CDD505-2E9C-101B-9397-08002B2CF9AE}" pid="12" name="MSIP_Label_e085b48d-b5d0-4854-af03-63b782fba90a_SetDate">
    <vt:lpwstr>2024-07-12T02:45:11Z</vt:lpwstr>
  </property>
  <property fmtid="{D5CDD505-2E9C-101B-9397-08002B2CF9AE}" pid="13" name="Document Type">
    <vt:lpwstr/>
  </property>
  <property fmtid="{D5CDD505-2E9C-101B-9397-08002B2CF9AE}" pid="14" name="MSIP_Label_e085b48d-b5d0-4854-af03-63b782fba90a_Name">
    <vt:lpwstr>e085b48d-b5d0-4854-af03-63b782fba90a</vt:lpwstr>
  </property>
  <property fmtid="{D5CDD505-2E9C-101B-9397-08002B2CF9AE}" pid="15" name="lcf76f155ced4ddcb4097134ff3c332f">
    <vt:lpwstr/>
  </property>
  <property fmtid="{D5CDD505-2E9C-101B-9397-08002B2CF9AE}" pid="16" name="MSIP_Label_e085b48d-b5d0-4854-af03-63b782fba90a_ActionId">
    <vt:lpwstr>8556c60d-0cde-4df3-b3fa-96dca841641f</vt:lpwstr>
  </property>
</Properties>
</file>